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641"/>
  </bookViews>
  <sheets>
    <sheet name="Исполнение программ" sheetId="1" r:id="rId1"/>
    <sheet name="Лист1" sheetId="2" r:id="rId2"/>
  </sheets>
  <definedNames>
    <definedName name="__xlnm.Print_Titles">"кв.смета_16" "#ссыл" "#ССЫЛ!$4":6</definedName>
  </definedNames>
  <calcPr calcId="125725"/>
</workbook>
</file>

<file path=xl/calcChain.xml><?xml version="1.0" encoding="utf-8"?>
<calcChain xmlns="http://schemas.openxmlformats.org/spreadsheetml/2006/main">
  <c r="H9" i="1"/>
  <c r="H10" s="1"/>
  <c r="G10"/>
  <c r="F10"/>
  <c r="F7"/>
  <c r="C7" l="1"/>
  <c r="E6"/>
  <c r="C32"/>
  <c r="D32"/>
  <c r="H6"/>
  <c r="D7"/>
  <c r="E7" s="1"/>
  <c r="G7"/>
  <c r="H7" s="1"/>
  <c r="E9"/>
  <c r="C10"/>
  <c r="D10"/>
  <c r="E10" s="1"/>
  <c r="E12"/>
  <c r="C13"/>
  <c r="D13"/>
  <c r="E13" s="1"/>
  <c r="F13"/>
  <c r="G13"/>
  <c r="E15"/>
  <c r="E16"/>
  <c r="C17"/>
  <c r="D17"/>
  <c r="F17"/>
  <c r="G17"/>
  <c r="E19"/>
  <c r="E20"/>
  <c r="E21"/>
  <c r="C22"/>
  <c r="D22"/>
  <c r="F22"/>
  <c r="G22"/>
  <c r="E24"/>
  <c r="C25"/>
  <c r="D25"/>
  <c r="F25"/>
  <c r="G25"/>
  <c r="E27"/>
  <c r="E28"/>
  <c r="C29"/>
  <c r="D29"/>
  <c r="F29"/>
  <c r="G29"/>
  <c r="E31"/>
  <c r="H31"/>
  <c r="E32"/>
  <c r="F32"/>
  <c r="G32"/>
  <c r="E34"/>
  <c r="C35"/>
  <c r="D35"/>
  <c r="F35"/>
  <c r="G35"/>
  <c r="E29" l="1"/>
  <c r="E22"/>
  <c r="D36"/>
  <c r="E35"/>
  <c r="G36"/>
  <c r="E25"/>
  <c r="E17"/>
  <c r="F36"/>
  <c r="C36"/>
  <c r="H32"/>
  <c r="E36" l="1"/>
  <c r="H36"/>
</calcChain>
</file>

<file path=xl/sharedStrings.xml><?xml version="1.0" encoding="utf-8"?>
<sst xmlns="http://schemas.openxmlformats.org/spreadsheetml/2006/main" count="51" uniqueCount="36">
  <si>
    <t>Наименование муниципальной программы/подпрограммы</t>
  </si>
  <si>
    <t>Наименование координатора/участника программы/подпрограммы</t>
  </si>
  <si>
    <t>Исполнено, %</t>
  </si>
  <si>
    <t>В том числе средства краевого бюджета</t>
  </si>
  <si>
    <t xml:space="preserve">Финансовый отдел администрации Родниковского сельского поселения Курганинского района;
муниципальное казенное учреждение «Централизованная бухгалтерия Родниковского сельского поселения»
Финансовый отдел администрации Родниковского сельского поселения Курганинского района;
муниципальное казенное учреждение «Централизованная бухгалтерия Родниковского сельского поселения»
Финансовый отдел администрации Родниковского сельского поселения Курганинского района;
муниципальное казенное учреждение «Централизованная бухгалтерия Родниковского сельского поселения»
</t>
  </si>
  <si>
    <t>Итого по муниципальной программе</t>
  </si>
  <si>
    <t>Администрация Родниковского сельского поселения Курганинского района</t>
  </si>
  <si>
    <t>Отдельные мероприятия муниципальной программы</t>
  </si>
  <si>
    <t xml:space="preserve">Администрация Родниковского сельского поселения Курганинского района  </t>
  </si>
  <si>
    <t xml:space="preserve">Администрация Родниковского сельского поселения Курганинского района </t>
  </si>
  <si>
    <t>ВСЕГО ПО МУНИЦИПАЛЬНЫМ ПРОГРАММАМ</t>
  </si>
  <si>
    <t>Оперативная информация об исполнении муниципальных программ Родниковского сельского поселения Курганинский район за  2018 год</t>
  </si>
  <si>
    <t>Уточненная сводная бюджетная роспись на 31.12.2018, рублей</t>
  </si>
  <si>
    <t xml:space="preserve">Исполнено на 31.12.2018, рублей </t>
  </si>
  <si>
    <t>Уточненная сводная бюджетная роспись на 31.12.20187, рублей</t>
  </si>
  <si>
    <t>Муниципальная программа Родниковского сельского поселения Курганинского района «Развитие культуры в Родниковском сельском поселении 
Курганинского района» на 2018-2020 годы»</t>
  </si>
  <si>
    <t xml:space="preserve">Муниципальная программа Родниковского сельского поселения Курганинского района «Развитие физической культуры
 и массового спорта на 2018-2020  годы»
</t>
  </si>
  <si>
    <t xml:space="preserve">
Муниципальная программа Родниковского сельского поселения Курганинского района  «Молодежь Родниковского 
сельского поселения Курганинского района на 2018-2020 годы»
</t>
  </si>
  <si>
    <t>Муниципальная программа Родниковского сельского поселения Курганинского района Курганинский район «Социальная поддержка граждан Родниковского 
сельского поселения Курганинского района на 2018-2020 годы»</t>
  </si>
  <si>
    <t>Муниципальная программа Родниковского сельского поселения Курганинского района Курганинский район «Обеспечение безопасности населения Родниковского 
сельского поселения Курганинского района на 2018-2020 годы»</t>
  </si>
  <si>
    <t>Муниципальная целевая программа Родниковского сельского поселения Курганинского района «Экономическое развитие и инновационная экономика Родниковского сельского поселения Курганинского района на 2018-2020 годы»</t>
  </si>
  <si>
    <t>Муниципальная программа Родниковского сельского поселения Курганинского района «Комплексное и устойчивое развитие Родниковского сельского поселения в сфере строительства, архитектуры и градостроительства на 2018-2020 годы»</t>
  </si>
  <si>
    <t>Муниципальная программа Родниковского сельского поселения Курганинского района «Социально-экономическое и территориальное развитие Родниковского сельского поселения Курганинского района на 2018-2020 годы»</t>
  </si>
  <si>
    <t>Отдельные мероприятия муниципальной программы "Развитие культуры"</t>
  </si>
  <si>
    <t>Отдельные мероприятия муниципальной целевой программы "Развитие физической культуры и спорта"</t>
  </si>
  <si>
    <t>Отдельные мероприятия муниципальной программы поселений Курганинского района "Молодежь поселений Курганинского района"</t>
  </si>
  <si>
    <t>Подпрограмма "Развитие мер социальной поддержки отдельных категорий граждан в Родниковском сельском поселении Курганинского района на 2018-2020 год"</t>
  </si>
  <si>
    <t>Подпрограмма "Муниципальная поддержка социально ориентированных некоммерческих организаций в Родниковском сельском поселении Курганинского района на 2018-2020 год"</t>
  </si>
  <si>
    <t>Подпрограмма "Укрепление правопорядка, профилактика правонарушений, усиление борьбы с преступностью на территории Родниковского сельского поселения Курганинского района на 2018-2020 годы"</t>
  </si>
  <si>
    <t>Подпрограмма "Пожарная безопасность на территории Родниковского сельского поселения Курганинского района на 2018-2020 годы"</t>
  </si>
  <si>
    <t>Подпрограмма "Мероприятия по предупреждению и ликвидации чрезвычайных ситуаций, стихийных бедствий природного и техногенного характера на территории Родниковского сельского поселения Курганинского района на 2018-2020 годы"</t>
  </si>
  <si>
    <t>Подпрограмма "Муниципальная поддержка малого и среднего предпринимательства Родниковского сельского поселения на 2018-2020 годы"</t>
  </si>
  <si>
    <t>Муниципальная программы Родниковского сельского поселения Курганинского района «Развитие коммунального хозяйства на территории Родниковского сельского поселения Курганинского района на 2018-2020 годы»</t>
  </si>
  <si>
    <t>Подпрограмма "Развитие водопроводно-канализационного комплекса Родниковского сельского поселения на 2018 - 2020 год"</t>
  </si>
  <si>
    <t>Подпрограмма "Поддержка муниципальных казенных предприятий Родниковского сельского поселения на 2018 - 2020 год"</t>
  </si>
  <si>
    <t xml:space="preserve">Подпрограмма "Развитие сети автомобильных дорог Родниковского сельского поселения на 2018-2020 годы"
</t>
  </si>
</sst>
</file>

<file path=xl/styles.xml><?xml version="1.0" encoding="utf-8"?>
<styleSheet xmlns="http://schemas.openxmlformats.org/spreadsheetml/2006/main">
  <numFmts count="8">
    <numFmt numFmtId="164" formatCode="000\.00\.000\.0"/>
    <numFmt numFmtId="165" formatCode="0000"/>
    <numFmt numFmtId="166" formatCode="#,##0.00;[Red]\-#,##0.00;0.00"/>
    <numFmt numFmtId="167" formatCode="#,##0.0\ ;[Red]\-#,##0.0\ "/>
    <numFmt numFmtId="168" formatCode="0.0"/>
    <numFmt numFmtId="169" formatCode="0000000"/>
    <numFmt numFmtId="170" formatCode="#,##0.00&quot;   &quot;;[Red]\-#,##0.00&quot;   &quot;"/>
    <numFmt numFmtId="171" formatCode="#,##0.00\ ;[Red]\-#,##0.00\ "/>
  </numFmts>
  <fonts count="6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1" fillId="0" borderId="0" xfId="2" applyFont="1" applyAlignment="1">
      <alignment wrapText="1"/>
    </xf>
    <xf numFmtId="0" fontId="1" fillId="0" borderId="0" xfId="2" applyFont="1" applyAlignment="1">
      <alignment horizontal="left" wrapText="1"/>
    </xf>
    <xf numFmtId="0" fontId="1" fillId="0" borderId="0" xfId="2" applyFont="1"/>
    <xf numFmtId="0" fontId="2" fillId="0" borderId="1" xfId="2" applyNumberFormat="1" applyFont="1" applyFill="1" applyBorder="1" applyAlignment="1" applyProtection="1">
      <alignment horizontal="center" vertical="top" wrapText="1"/>
      <protection hidden="1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/>
    <xf numFmtId="166" fontId="1" fillId="0" borderId="1" xfId="2" applyNumberFormat="1" applyFont="1" applyFill="1" applyBorder="1" applyAlignment="1" applyProtection="1">
      <protection hidden="1"/>
    </xf>
    <xf numFmtId="167" fontId="1" fillId="0" borderId="1" xfId="2" applyNumberFormat="1" applyFont="1" applyFill="1" applyBorder="1" applyAlignment="1" applyProtection="1">
      <protection hidden="1"/>
    </xf>
    <xf numFmtId="168" fontId="1" fillId="0" borderId="1" xfId="2" applyNumberFormat="1" applyFont="1" applyFill="1" applyBorder="1" applyAlignment="1" applyProtection="1">
      <protection hidden="1"/>
    </xf>
    <xf numFmtId="164" fontId="1" fillId="0" borderId="1" xfId="2" applyNumberFormat="1" applyFont="1" applyFill="1" applyBorder="1" applyAlignment="1" applyProtection="1">
      <alignment vertical="center" wrapText="1"/>
      <protection hidden="1"/>
    </xf>
    <xf numFmtId="166" fontId="2" fillId="0" borderId="1" xfId="2" applyNumberFormat="1" applyFont="1" applyFill="1" applyBorder="1" applyAlignment="1" applyProtection="1">
      <protection hidden="1"/>
    </xf>
    <xf numFmtId="0" fontId="2" fillId="0" borderId="0" xfId="2" applyFont="1" applyAlignment="1">
      <alignment horizontal="center"/>
    </xf>
    <xf numFmtId="2" fontId="1" fillId="0" borderId="1" xfId="2" applyNumberFormat="1" applyFont="1" applyFill="1" applyBorder="1" applyAlignment="1" applyProtection="1">
      <alignment wrapText="1"/>
      <protection hidden="1"/>
    </xf>
    <xf numFmtId="167" fontId="2" fillId="0" borderId="1" xfId="2" applyNumberFormat="1" applyFont="1" applyFill="1" applyBorder="1" applyAlignment="1" applyProtection="1">
      <protection hidden="1"/>
    </xf>
    <xf numFmtId="168" fontId="2" fillId="0" borderId="1" xfId="2" applyNumberFormat="1" applyFont="1" applyFill="1" applyBorder="1" applyAlignment="1" applyProtection="1">
      <protection hidden="1"/>
    </xf>
    <xf numFmtId="169" fontId="1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1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1" fillId="0" borderId="1" xfId="2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2" applyNumberFormat="1" applyFont="1" applyFill="1" applyBorder="1" applyAlignment="1" applyProtection="1">
      <protection hidden="1"/>
    </xf>
    <xf numFmtId="170" fontId="2" fillId="0" borderId="1" xfId="2" applyNumberFormat="1" applyFont="1" applyFill="1" applyBorder="1" applyAlignment="1" applyProtection="1">
      <alignment horizontal="right"/>
      <protection hidden="1"/>
    </xf>
    <xf numFmtId="167" fontId="2" fillId="0" borderId="1" xfId="2" applyNumberFormat="1" applyFont="1" applyFill="1" applyBorder="1" applyAlignment="1" applyProtection="1">
      <alignment horizontal="right"/>
      <protection hidden="1"/>
    </xf>
    <xf numFmtId="168" fontId="2" fillId="0" borderId="1" xfId="2" applyNumberFormat="1" applyFont="1" applyFill="1" applyBorder="1" applyAlignment="1" applyProtection="1">
      <alignment horizontal="right"/>
      <protection hidden="1"/>
    </xf>
    <xf numFmtId="0" fontId="1" fillId="0" borderId="0" xfId="2" applyFont="1" applyAlignment="1" applyProtection="1">
      <alignment wrapText="1"/>
      <protection hidden="1"/>
    </xf>
    <xf numFmtId="0" fontId="1" fillId="0" borderId="0" xfId="2" applyFont="1" applyAlignment="1" applyProtection="1">
      <alignment horizontal="left" wrapText="1"/>
      <protection hidden="1"/>
    </xf>
    <xf numFmtId="171" fontId="1" fillId="0" borderId="0" xfId="2" applyNumberFormat="1" applyFont="1" applyProtection="1">
      <protection hidden="1"/>
    </xf>
    <xf numFmtId="0" fontId="1" fillId="0" borderId="0" xfId="2" applyFont="1" applyProtection="1">
      <protection hidden="1"/>
    </xf>
    <xf numFmtId="0" fontId="4" fillId="0" borderId="0" xfId="1"/>
    <xf numFmtId="165" fontId="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top" wrapText="1"/>
      <protection hidden="1"/>
    </xf>
    <xf numFmtId="0" fontId="2" fillId="0" borderId="1" xfId="2" applyNumberFormat="1" applyFont="1" applyFill="1" applyBorder="1" applyAlignment="1" applyProtection="1">
      <alignment horizontal="center" vertical="top" wrapText="1"/>
      <protection hidden="1"/>
    </xf>
    <xf numFmtId="0" fontId="2" fillId="0" borderId="1" xfId="2" applyFont="1" applyBorder="1" applyAlignment="1" applyProtection="1">
      <alignment horizontal="center" vertical="top" wrapText="1"/>
      <protection hidden="1"/>
    </xf>
    <xf numFmtId="164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" applyNumberFormat="1" applyFont="1" applyFill="1" applyBorder="1" applyAlignment="1" applyProtection="1">
      <alignment horizontal="left" wrapText="1"/>
      <protection hidden="1"/>
    </xf>
    <xf numFmtId="4" fontId="1" fillId="0" borderId="1" xfId="2" applyNumberFormat="1" applyFont="1" applyFill="1" applyBorder="1" applyAlignment="1" applyProtection="1">
      <alignment wrapText="1"/>
      <protection hidden="1"/>
    </xf>
    <xf numFmtId="168" fontId="1" fillId="0" borderId="1" xfId="2" applyNumberFormat="1" applyFont="1" applyFill="1" applyBorder="1" applyAlignment="1" applyProtection="1">
      <alignment wrapText="1"/>
      <protection hidden="1"/>
    </xf>
    <xf numFmtId="165" fontId="1" fillId="0" borderId="4" xfId="2" applyNumberFormat="1" applyFont="1" applyFill="1" applyBorder="1" applyAlignment="1" applyProtection="1">
      <alignment horizontal="center" vertical="center" wrapText="1"/>
      <protection hidden="1"/>
    </xf>
    <xf numFmtId="165" fontId="1" fillId="0" borderId="5" xfId="2" applyNumberFormat="1" applyFont="1" applyFill="1" applyBorder="1" applyAlignment="1" applyProtection="1">
      <alignment horizontal="center" vertical="center" wrapText="1"/>
      <protection hidden="1"/>
    </xf>
    <xf numFmtId="165" fontId="1" fillId="0" borderId="6" xfId="2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2" applyNumberFormat="1" applyFont="1" applyFill="1" applyBorder="1" applyAlignment="1" applyProtection="1">
      <alignment horizontal="center" vertical="center" wrapText="1"/>
      <protection hidden="1"/>
    </xf>
  </cellXfs>
  <cellStyles count="5">
    <cellStyle name="Excel Built-in Normal" xfId="1"/>
    <cellStyle name="Обычный" xfId="0" builtinId="0"/>
    <cellStyle name="Обычный 2" xfId="2"/>
    <cellStyle name="Обычный 2 2" xfId="3"/>
    <cellStyle name="Обычный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>
      <selection activeCell="H20" sqref="H20"/>
    </sheetView>
  </sheetViews>
  <sheetFormatPr defaultRowHeight="12.75" customHeight="1"/>
  <cols>
    <col min="1" max="1" width="44.7109375" style="1" customWidth="1"/>
    <col min="2" max="2" width="23.85546875" style="2" customWidth="1"/>
    <col min="3" max="3" width="14.85546875" style="3" customWidth="1"/>
    <col min="4" max="4" width="14.5703125" style="3" customWidth="1"/>
    <col min="5" max="5" width="8.85546875" style="3" customWidth="1"/>
    <col min="6" max="6" width="17.42578125" style="3" customWidth="1"/>
    <col min="7" max="7" width="13.7109375" style="3" customWidth="1"/>
    <col min="8" max="8" width="7.7109375" style="3" customWidth="1"/>
    <col min="9" max="16384" width="9.140625" style="3"/>
  </cols>
  <sheetData>
    <row r="1" spans="1:8" ht="34.35" customHeight="1">
      <c r="A1" s="31" t="s">
        <v>11</v>
      </c>
      <c r="B1" s="31"/>
      <c r="C1" s="31"/>
      <c r="D1" s="31"/>
      <c r="E1" s="31"/>
      <c r="F1" s="31"/>
      <c r="G1" s="31"/>
      <c r="H1" s="31"/>
    </row>
    <row r="2" spans="1:8" ht="27" customHeight="1">
      <c r="A2" s="32" t="s">
        <v>0</v>
      </c>
      <c r="B2" s="33" t="s">
        <v>1</v>
      </c>
      <c r="C2" s="33" t="s">
        <v>12</v>
      </c>
      <c r="D2" s="33" t="s">
        <v>13</v>
      </c>
      <c r="E2" s="33" t="s">
        <v>2</v>
      </c>
      <c r="F2" s="34" t="s">
        <v>3</v>
      </c>
      <c r="G2" s="34"/>
      <c r="H2" s="34"/>
    </row>
    <row r="3" spans="1:8" ht="52.5" customHeight="1">
      <c r="A3" s="32"/>
      <c r="B3" s="33"/>
      <c r="C3" s="33"/>
      <c r="D3" s="33"/>
      <c r="E3" s="33"/>
      <c r="F3" s="4" t="s">
        <v>14</v>
      </c>
      <c r="G3" s="4" t="s">
        <v>13</v>
      </c>
      <c r="H3" s="4" t="s">
        <v>2</v>
      </c>
    </row>
    <row r="4" spans="1:8" ht="12" customHeight="1">
      <c r="A4" s="5">
        <v>1</v>
      </c>
      <c r="B4" s="5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8" customFormat="1" ht="27.6" customHeight="1">
      <c r="A5" s="35" t="s">
        <v>15</v>
      </c>
      <c r="B5" s="35"/>
      <c r="C5" s="35"/>
      <c r="D5" s="35"/>
      <c r="E5" s="35"/>
      <c r="F5" s="35"/>
      <c r="G5" s="35"/>
      <c r="H5" s="35"/>
    </row>
    <row r="6" spans="1:8" ht="104.45" customHeight="1">
      <c r="A6" s="12" t="s">
        <v>23</v>
      </c>
      <c r="B6" s="20" t="s">
        <v>4</v>
      </c>
      <c r="C6" s="9">
        <v>12632800</v>
      </c>
      <c r="D6" s="9">
        <v>11796119.92</v>
      </c>
      <c r="E6" s="10">
        <f>D6/C6*100</f>
        <v>93.376922930783351</v>
      </c>
      <c r="F6" s="9">
        <v>6238800</v>
      </c>
      <c r="G6" s="9">
        <v>6044843.5800000001</v>
      </c>
      <c r="H6" s="11">
        <f>G6/F6*100</f>
        <v>96.891126178111179</v>
      </c>
    </row>
    <row r="7" spans="1:8" s="8" customFormat="1" ht="20.100000000000001" customHeight="1">
      <c r="A7" s="36" t="s">
        <v>5</v>
      </c>
      <c r="B7" s="36"/>
      <c r="C7" s="13">
        <f>SUM(C6:C6)</f>
        <v>12632800</v>
      </c>
      <c r="D7" s="13">
        <f>SUM(D6:D6)</f>
        <v>11796119.92</v>
      </c>
      <c r="E7" s="10">
        <f>D7/C7*100</f>
        <v>93.376922930783351</v>
      </c>
      <c r="F7" s="13">
        <f>SUM(F6:F6)</f>
        <v>6238800</v>
      </c>
      <c r="G7" s="13">
        <f>SUM(G6:G6)</f>
        <v>6044843.5800000001</v>
      </c>
      <c r="H7" s="11">
        <f>G7/F7*100</f>
        <v>96.891126178111179</v>
      </c>
    </row>
    <row r="8" spans="1:8" s="14" customFormat="1" ht="32.85" customHeight="1">
      <c r="A8" s="35" t="s">
        <v>16</v>
      </c>
      <c r="B8" s="35"/>
      <c r="C8" s="35"/>
      <c r="D8" s="35"/>
      <c r="E8" s="35"/>
      <c r="F8" s="35"/>
      <c r="G8" s="35"/>
      <c r="H8" s="35"/>
    </row>
    <row r="9" spans="1:8" s="8" customFormat="1" ht="51.75" customHeight="1">
      <c r="A9" s="12" t="s">
        <v>24</v>
      </c>
      <c r="B9" s="30" t="s">
        <v>6</v>
      </c>
      <c r="C9" s="38">
        <v>26070000</v>
      </c>
      <c r="D9" s="38">
        <v>24328684.039999999</v>
      </c>
      <c r="E9" s="39">
        <f>D9/C9*100</f>
        <v>93.320613885692367</v>
      </c>
      <c r="F9" s="38">
        <v>17000000</v>
      </c>
      <c r="G9" s="38">
        <v>15903088.279999999</v>
      </c>
      <c r="H9" s="15">
        <f>G9/F9*100</f>
        <v>93.547578117647063</v>
      </c>
    </row>
    <row r="10" spans="1:8" s="8" customFormat="1" ht="12.75" customHeight="1">
      <c r="A10" s="36" t="s">
        <v>5</v>
      </c>
      <c r="B10" s="36"/>
      <c r="C10" s="13">
        <f>SUM(C9:C9)</f>
        <v>26070000</v>
      </c>
      <c r="D10" s="13">
        <f>SUM(D9:D9)</f>
        <v>24328684.039999999</v>
      </c>
      <c r="E10" s="16">
        <f>D10/C10*100</f>
        <v>93.320613885692367</v>
      </c>
      <c r="F10" s="13">
        <f>SUM(F9)</f>
        <v>17000000</v>
      </c>
      <c r="G10" s="13">
        <f>SUM(G9)</f>
        <v>15903088.279999999</v>
      </c>
      <c r="H10" s="17">
        <f>SUM(H9)</f>
        <v>93.547578117647063</v>
      </c>
    </row>
    <row r="11" spans="1:8" s="8" customFormat="1" ht="40.35" customHeight="1">
      <c r="A11" s="35" t="s">
        <v>17</v>
      </c>
      <c r="B11" s="35"/>
      <c r="C11" s="35"/>
      <c r="D11" s="35"/>
      <c r="E11" s="35"/>
      <c r="F11" s="35"/>
      <c r="G11" s="35"/>
      <c r="H11" s="35"/>
    </row>
    <row r="12" spans="1:8" ht="39" customHeight="1">
      <c r="A12" s="18" t="s">
        <v>25</v>
      </c>
      <c r="B12" s="30" t="s">
        <v>6</v>
      </c>
      <c r="C12" s="9">
        <v>70000</v>
      </c>
      <c r="D12" s="9">
        <v>58639.28</v>
      </c>
      <c r="E12" s="10">
        <f>D12/C12*100</f>
        <v>83.770399999999995</v>
      </c>
      <c r="F12" s="9">
        <v>0</v>
      </c>
      <c r="G12" s="9">
        <v>0</v>
      </c>
      <c r="H12" s="11"/>
    </row>
    <row r="13" spans="1:8" s="8" customFormat="1" ht="12.75" customHeight="1">
      <c r="A13" s="36" t="s">
        <v>5</v>
      </c>
      <c r="B13" s="36"/>
      <c r="C13" s="13">
        <f>SUM(C12:C12)</f>
        <v>70000</v>
      </c>
      <c r="D13" s="13">
        <f>SUM(D12:D12)</f>
        <v>58639.28</v>
      </c>
      <c r="E13" s="16">
        <f>D13/C13*100</f>
        <v>83.770399999999995</v>
      </c>
      <c r="F13" s="13">
        <f>F12</f>
        <v>0</v>
      </c>
      <c r="G13" s="13">
        <f>G12</f>
        <v>0</v>
      </c>
      <c r="H13" s="17"/>
    </row>
    <row r="14" spans="1:8" s="8" customFormat="1" ht="26.25" customHeight="1">
      <c r="A14" s="35" t="s">
        <v>18</v>
      </c>
      <c r="B14" s="35"/>
      <c r="C14" s="35"/>
      <c r="D14" s="35"/>
      <c r="E14" s="35"/>
      <c r="F14" s="35"/>
      <c r="G14" s="35"/>
      <c r="H14" s="35"/>
    </row>
    <row r="15" spans="1:8" ht="51.75" customHeight="1">
      <c r="A15" s="19" t="s">
        <v>26</v>
      </c>
      <c r="B15" s="40" t="s">
        <v>8</v>
      </c>
      <c r="C15" s="9">
        <v>509000</v>
      </c>
      <c r="D15" s="9">
        <v>508648</v>
      </c>
      <c r="E15" s="10">
        <f>D15/C15*100</f>
        <v>99.930844793713163</v>
      </c>
      <c r="F15" s="9">
        <v>0</v>
      </c>
      <c r="G15" s="9">
        <v>0</v>
      </c>
      <c r="H15" s="11"/>
    </row>
    <row r="16" spans="1:8" ht="63.75">
      <c r="A16" s="19" t="s">
        <v>27</v>
      </c>
      <c r="B16" s="41"/>
      <c r="C16" s="9">
        <v>66800</v>
      </c>
      <c r="D16" s="9">
        <v>66800</v>
      </c>
      <c r="E16" s="10">
        <f>D16/C16*100</f>
        <v>100</v>
      </c>
      <c r="F16" s="9">
        <v>0</v>
      </c>
      <c r="G16" s="9">
        <v>0</v>
      </c>
      <c r="H16" s="11"/>
    </row>
    <row r="17" spans="1:8" s="8" customFormat="1" ht="12.95" customHeight="1">
      <c r="A17" s="36" t="s">
        <v>5</v>
      </c>
      <c r="B17" s="36"/>
      <c r="C17" s="13">
        <f>SUM(C15:C16)</f>
        <v>575800</v>
      </c>
      <c r="D17" s="13">
        <f>SUM(D15:D16)</f>
        <v>575448</v>
      </c>
      <c r="E17" s="16">
        <f>D17/C17*100</f>
        <v>99.938867662382762</v>
      </c>
      <c r="F17" s="13">
        <f>F15+F16</f>
        <v>0</v>
      </c>
      <c r="G17" s="13">
        <f>G15+G16</f>
        <v>0</v>
      </c>
      <c r="H17" s="17"/>
    </row>
    <row r="18" spans="1:8" s="8" customFormat="1" ht="24.75" customHeight="1">
      <c r="A18" s="35" t="s">
        <v>19</v>
      </c>
      <c r="B18" s="35"/>
      <c r="C18" s="35"/>
      <c r="D18" s="35"/>
      <c r="E18" s="35"/>
      <c r="F18" s="35"/>
      <c r="G18" s="35"/>
      <c r="H18" s="35"/>
    </row>
    <row r="19" spans="1:8" ht="78.75" customHeight="1">
      <c r="A19" s="19" t="s">
        <v>30</v>
      </c>
      <c r="B19" s="40" t="s">
        <v>9</v>
      </c>
      <c r="C19" s="9">
        <v>78836</v>
      </c>
      <c r="D19" s="9">
        <v>78836</v>
      </c>
      <c r="E19" s="10">
        <f>D19/C19*100</f>
        <v>100</v>
      </c>
      <c r="F19" s="9">
        <v>0</v>
      </c>
      <c r="G19" s="9">
        <v>0</v>
      </c>
      <c r="H19" s="11"/>
    </row>
    <row r="20" spans="1:8" ht="46.5" customHeight="1">
      <c r="A20" s="19" t="s">
        <v>29</v>
      </c>
      <c r="B20" s="42"/>
      <c r="C20" s="9">
        <v>17796</v>
      </c>
      <c r="D20" s="9">
        <v>17796</v>
      </c>
      <c r="E20" s="10">
        <f>D20/C20*100</f>
        <v>100</v>
      </c>
      <c r="F20" s="9">
        <v>0</v>
      </c>
      <c r="G20" s="9">
        <v>0</v>
      </c>
      <c r="H20" s="11"/>
    </row>
    <row r="21" spans="1:8" ht="70.5" customHeight="1">
      <c r="A21" s="19" t="s">
        <v>28</v>
      </c>
      <c r="B21" s="41"/>
      <c r="C21" s="9">
        <v>10000</v>
      </c>
      <c r="D21" s="9">
        <v>10000</v>
      </c>
      <c r="E21" s="10">
        <f>D21/C21*100</f>
        <v>100</v>
      </c>
      <c r="F21" s="9">
        <v>0</v>
      </c>
      <c r="G21" s="9">
        <v>0</v>
      </c>
      <c r="H21" s="11"/>
    </row>
    <row r="22" spans="1:8" s="8" customFormat="1" ht="12.75" customHeight="1">
      <c r="A22" s="36" t="s">
        <v>5</v>
      </c>
      <c r="B22" s="36"/>
      <c r="C22" s="13">
        <f>SUM(C19:C21)</f>
        <v>106632</v>
      </c>
      <c r="D22" s="13">
        <f>SUM(D19:D21)</f>
        <v>106632</v>
      </c>
      <c r="E22" s="16">
        <f>D22/C22*100</f>
        <v>100</v>
      </c>
      <c r="F22" s="13">
        <f>F19++F21</f>
        <v>0</v>
      </c>
      <c r="G22" s="13">
        <f>G19++G21</f>
        <v>0</v>
      </c>
      <c r="H22" s="17"/>
    </row>
    <row r="23" spans="1:8" s="8" customFormat="1" ht="26.25" customHeight="1">
      <c r="A23" s="35" t="s">
        <v>20</v>
      </c>
      <c r="B23" s="35"/>
      <c r="C23" s="35"/>
      <c r="D23" s="35"/>
      <c r="E23" s="35"/>
      <c r="F23" s="35"/>
      <c r="G23" s="35"/>
      <c r="H23" s="35"/>
    </row>
    <row r="24" spans="1:8" ht="51">
      <c r="A24" s="19" t="s">
        <v>31</v>
      </c>
      <c r="B24" s="30" t="s">
        <v>9</v>
      </c>
      <c r="C24" s="21">
        <v>5000</v>
      </c>
      <c r="D24" s="9">
        <v>5000</v>
      </c>
      <c r="E24" s="10">
        <f>D24/C24*100</f>
        <v>100</v>
      </c>
      <c r="F24" s="9">
        <v>0</v>
      </c>
      <c r="G24" s="9">
        <v>0</v>
      </c>
      <c r="H24" s="11"/>
    </row>
    <row r="25" spans="1:8" s="8" customFormat="1" ht="12.95" customHeight="1">
      <c r="A25" s="36" t="s">
        <v>5</v>
      </c>
      <c r="B25" s="36"/>
      <c r="C25" s="13">
        <f>C24</f>
        <v>5000</v>
      </c>
      <c r="D25" s="13">
        <f>D24</f>
        <v>5000</v>
      </c>
      <c r="E25" s="10">
        <f>D25/C25*100</f>
        <v>100</v>
      </c>
      <c r="F25" s="13">
        <f>F24</f>
        <v>0</v>
      </c>
      <c r="G25" s="13">
        <f>G24</f>
        <v>0</v>
      </c>
      <c r="H25" s="17"/>
    </row>
    <row r="26" spans="1:8" s="8" customFormat="1" ht="27.75" customHeight="1">
      <c r="A26" s="35" t="s">
        <v>32</v>
      </c>
      <c r="B26" s="35"/>
      <c r="C26" s="35"/>
      <c r="D26" s="35"/>
      <c r="E26" s="35"/>
      <c r="F26" s="35"/>
      <c r="G26" s="35"/>
      <c r="H26" s="35"/>
    </row>
    <row r="27" spans="1:8" ht="38.25">
      <c r="A27" s="19" t="s">
        <v>33</v>
      </c>
      <c r="B27" s="40" t="s">
        <v>9</v>
      </c>
      <c r="C27" s="9">
        <v>275000</v>
      </c>
      <c r="D27" s="9">
        <v>217950.5</v>
      </c>
      <c r="E27" s="10">
        <f>D27/C27*100</f>
        <v>79.25472727272728</v>
      </c>
      <c r="F27" s="9">
        <v>0</v>
      </c>
      <c r="G27" s="9">
        <v>0</v>
      </c>
      <c r="H27" s="11"/>
    </row>
    <row r="28" spans="1:8" ht="38.25">
      <c r="A28" s="19" t="s">
        <v>34</v>
      </c>
      <c r="B28" s="41"/>
      <c r="C28" s="9">
        <v>0</v>
      </c>
      <c r="D28" s="9">
        <v>0</v>
      </c>
      <c r="E28" s="10" t="e">
        <f>D28/C28*100</f>
        <v>#DIV/0!</v>
      </c>
      <c r="F28" s="9">
        <v>0</v>
      </c>
      <c r="G28" s="9">
        <v>0</v>
      </c>
      <c r="H28" s="11"/>
    </row>
    <row r="29" spans="1:8" s="8" customFormat="1" ht="12.95" customHeight="1">
      <c r="A29" s="36" t="s">
        <v>5</v>
      </c>
      <c r="B29" s="36"/>
      <c r="C29" s="13">
        <f>C27+C28</f>
        <v>275000</v>
      </c>
      <c r="D29" s="13">
        <f>D27+D28</f>
        <v>217950.5</v>
      </c>
      <c r="E29" s="16">
        <f>D29/C29*100</f>
        <v>79.25472727272728</v>
      </c>
      <c r="F29" s="13">
        <f>F27+F28</f>
        <v>0</v>
      </c>
      <c r="G29" s="13">
        <f>G27+G28</f>
        <v>0</v>
      </c>
      <c r="H29" s="17"/>
    </row>
    <row r="30" spans="1:8" s="8" customFormat="1" ht="26.25" customHeight="1">
      <c r="A30" s="35" t="s">
        <v>21</v>
      </c>
      <c r="B30" s="35"/>
      <c r="C30" s="35"/>
      <c r="D30" s="35"/>
      <c r="E30" s="35"/>
      <c r="F30" s="35"/>
      <c r="G30" s="35"/>
      <c r="H30" s="35"/>
    </row>
    <row r="31" spans="1:8" ht="53.25" customHeight="1">
      <c r="A31" s="18" t="s">
        <v>35</v>
      </c>
      <c r="B31" s="30" t="s">
        <v>9</v>
      </c>
      <c r="C31" s="9">
        <v>18562583.18</v>
      </c>
      <c r="D31" s="9">
        <v>17581260.010000002</v>
      </c>
      <c r="E31" s="10">
        <f>D31/C31*100</f>
        <v>94.713434221497195</v>
      </c>
      <c r="F31" s="9">
        <v>15431500</v>
      </c>
      <c r="G31" s="9">
        <v>15030634.140000001</v>
      </c>
      <c r="H31" s="11">
        <f>G31/F31*100</f>
        <v>97.402288435991323</v>
      </c>
    </row>
    <row r="32" spans="1:8" s="8" customFormat="1" ht="12.95" customHeight="1">
      <c r="A32" s="36" t="s">
        <v>5</v>
      </c>
      <c r="B32" s="36"/>
      <c r="C32" s="13">
        <f>SUM(C31:C31)</f>
        <v>18562583.18</v>
      </c>
      <c r="D32" s="13">
        <f>SUM(D31:D31)</f>
        <v>17581260.010000002</v>
      </c>
      <c r="E32" s="16">
        <f>D32/C32*100</f>
        <v>94.713434221497195</v>
      </c>
      <c r="F32" s="13">
        <f>SUM(F31)</f>
        <v>15431500</v>
      </c>
      <c r="G32" s="13">
        <f>SUM(G31)</f>
        <v>15030634.140000001</v>
      </c>
      <c r="H32" s="11">
        <f>G32/F32*100</f>
        <v>97.402288435991323</v>
      </c>
    </row>
    <row r="33" spans="1:8" s="8" customFormat="1" ht="28.5" customHeight="1">
      <c r="A33" s="35" t="s">
        <v>22</v>
      </c>
      <c r="B33" s="35"/>
      <c r="C33" s="35"/>
      <c r="D33" s="35"/>
      <c r="E33" s="35"/>
      <c r="F33" s="35"/>
      <c r="G33" s="35"/>
      <c r="H33" s="35"/>
    </row>
    <row r="34" spans="1:8" s="8" customFormat="1" ht="51">
      <c r="A34" s="19" t="s">
        <v>7</v>
      </c>
      <c r="B34" s="43" t="s">
        <v>9</v>
      </c>
      <c r="C34" s="9">
        <v>1210341.47</v>
      </c>
      <c r="D34" s="9">
        <v>990360.34</v>
      </c>
      <c r="E34" s="10">
        <f>D34/C34*100</f>
        <v>81.824870464035243</v>
      </c>
      <c r="F34" s="9">
        <v>0</v>
      </c>
      <c r="G34" s="9">
        <v>0</v>
      </c>
      <c r="H34" s="11"/>
    </row>
    <row r="35" spans="1:8" s="8" customFormat="1" ht="12.75" customHeight="1">
      <c r="A35" s="36" t="s">
        <v>5</v>
      </c>
      <c r="B35" s="36"/>
      <c r="C35" s="13">
        <f>SUM(C34:C34)</f>
        <v>1210341.47</v>
      </c>
      <c r="D35" s="13">
        <f>SUM(D34:D34)</f>
        <v>990360.34</v>
      </c>
      <c r="E35" s="16">
        <f>D35/C35*100</f>
        <v>81.824870464035243</v>
      </c>
      <c r="F35" s="13">
        <f>SUM(F34:F34)</f>
        <v>0</v>
      </c>
      <c r="G35" s="13">
        <f>SUM(G34:G34)</f>
        <v>0</v>
      </c>
      <c r="H35" s="17"/>
    </row>
    <row r="36" spans="1:8" s="8" customFormat="1" ht="12.75" customHeight="1">
      <c r="A36" s="37" t="s">
        <v>10</v>
      </c>
      <c r="B36" s="37"/>
      <c r="C36" s="22">
        <f>C32+C29+C25+C22+C17+C13+C10+C7+C35</f>
        <v>59508156.649999999</v>
      </c>
      <c r="D36" s="22">
        <f>D32+D29+D25+D22+D17+D13+D10+D7+D35</f>
        <v>55660094.090000004</v>
      </c>
      <c r="E36" s="23">
        <f>D36/C36*100</f>
        <v>93.533554429130533</v>
      </c>
      <c r="F36" s="22">
        <f>F32+F29+F25+F22+F17+F13+F10+F7+F35</f>
        <v>38670300</v>
      </c>
      <c r="G36" s="22">
        <f>G32+G29+G25+G22+G17+G13+G10+G7+G35</f>
        <v>36978566</v>
      </c>
      <c r="H36" s="24">
        <f>G36/F36*100</f>
        <v>95.625236938942805</v>
      </c>
    </row>
    <row r="37" spans="1:8" ht="12.75" customHeight="1">
      <c r="A37" s="25"/>
      <c r="B37" s="26"/>
      <c r="C37" s="27"/>
      <c r="D37" s="28"/>
      <c r="E37" s="28"/>
      <c r="F37" s="28"/>
      <c r="G37" s="28"/>
      <c r="H37" s="28"/>
    </row>
  </sheetData>
  <sheetProtection selectLockedCells="1" selectUnlockedCells="1"/>
  <mergeCells count="29">
    <mergeCell ref="A32:B32"/>
    <mergeCell ref="A33:H33"/>
    <mergeCell ref="A35:B35"/>
    <mergeCell ref="A36:B36"/>
    <mergeCell ref="A22:B22"/>
    <mergeCell ref="A23:H23"/>
    <mergeCell ref="A25:B25"/>
    <mergeCell ref="A26:H26"/>
    <mergeCell ref="A29:B29"/>
    <mergeCell ref="A30:H30"/>
    <mergeCell ref="A11:H11"/>
    <mergeCell ref="A13:B13"/>
    <mergeCell ref="A14:H14"/>
    <mergeCell ref="A17:B17"/>
    <mergeCell ref="A18:H18"/>
    <mergeCell ref="B15:B16"/>
    <mergeCell ref="A5:H5"/>
    <mergeCell ref="A7:B7"/>
    <mergeCell ref="A8:H8"/>
    <mergeCell ref="A10:B10"/>
    <mergeCell ref="B27:B28"/>
    <mergeCell ref="B19:B21"/>
    <mergeCell ref="A1:H1"/>
    <mergeCell ref="A2:A3"/>
    <mergeCell ref="B2:B3"/>
    <mergeCell ref="C2:C3"/>
    <mergeCell ref="D2:D3"/>
    <mergeCell ref="E2:E3"/>
    <mergeCell ref="F2:H2"/>
  </mergeCells>
  <pageMargins left="0.59027777777777779" right="0.39374999999999999" top="1.1812499999999999" bottom="0.39374999999999999" header="0.86597222222222225" footer="0.51180555555555551"/>
  <pageSetup paperSize="9" firstPageNumber="0" fitToHeight="0" orientation="landscape" horizontalDpi="300" verticalDpi="300" r:id="rId1"/>
  <headerFooter alignWithMargins="0">
    <oddHeader>&amp;C&amp;"Calibri,Обычный"&amp;11&amp;P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ColWidth="8.7109375" defaultRowHeight="15"/>
  <cols>
    <col min="1" max="16384" width="8.7109375" style="2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программ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Hill</cp:lastModifiedBy>
  <dcterms:created xsi:type="dcterms:W3CDTF">2019-03-20T07:47:15Z</dcterms:created>
  <dcterms:modified xsi:type="dcterms:W3CDTF">2019-03-20T07:47:21Z</dcterms:modified>
</cp:coreProperties>
</file>